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7080"/>
  </bookViews>
  <sheets>
    <sheet name="ANEXA 1" sheetId="1" r:id="rId1"/>
    <sheet name="TARIFE  UTILAJE" sheetId="2" r:id="rId2"/>
  </sheets>
  <definedNames>
    <definedName name="_xlnm.Print_Titles" localSheetId="0">'ANEXA 1'!$7:$7</definedName>
  </definedNames>
  <calcPr calcId="125725"/>
</workbook>
</file>

<file path=xl/calcChain.xml><?xml version="1.0" encoding="utf-8"?>
<calcChain xmlns="http://schemas.openxmlformats.org/spreadsheetml/2006/main">
  <c r="G20" i="2"/>
  <c r="J20" s="1"/>
  <c r="K20" l="1"/>
  <c r="G19"/>
  <c r="G18"/>
  <c r="G17"/>
  <c r="G16"/>
  <c r="G15"/>
  <c r="G14"/>
  <c r="G13"/>
  <c r="C18"/>
  <c r="L20" l="1"/>
  <c r="M20" s="1"/>
  <c r="E14"/>
  <c r="E15"/>
  <c r="E16"/>
  <c r="E17"/>
  <c r="E18"/>
  <c r="E19"/>
  <c r="E13"/>
  <c r="C19" l="1"/>
  <c r="J19" s="1"/>
  <c r="J18"/>
  <c r="J17"/>
  <c r="J16"/>
  <c r="J15"/>
  <c r="J14"/>
  <c r="J13"/>
  <c r="K13" l="1"/>
  <c r="K15"/>
  <c r="L15" s="1"/>
  <c r="M15" s="1"/>
  <c r="K17"/>
  <c r="K18"/>
  <c r="K14"/>
  <c r="K16"/>
  <c r="L16" s="1"/>
  <c r="M16" s="1"/>
  <c r="K19"/>
  <c r="L18" l="1"/>
  <c r="M18" s="1"/>
  <c r="L19"/>
  <c r="M19" s="1"/>
  <c r="L14"/>
  <c r="M14" s="1"/>
  <c r="L17"/>
  <c r="M17" s="1"/>
  <c r="L13"/>
  <c r="M13" s="1"/>
</calcChain>
</file>

<file path=xl/sharedStrings.xml><?xml version="1.0" encoding="utf-8"?>
<sst xmlns="http://schemas.openxmlformats.org/spreadsheetml/2006/main" count="231" uniqueCount="170">
  <si>
    <t>Nr. Crt,</t>
  </si>
  <si>
    <t>Denumire  activitate</t>
  </si>
  <si>
    <t>U.M.</t>
  </si>
  <si>
    <t>1 mp</t>
  </si>
  <si>
    <t xml:space="preserve">Degajare teren de frunze si crengi ,strangerea in gramezi </t>
  </si>
  <si>
    <t>100 mp</t>
  </si>
  <si>
    <t xml:space="preserve">Mobilizare manuala teren ptr. Priza strat vegetal, nivelare si finisare teren mobilizat </t>
  </si>
  <si>
    <t>1mp</t>
  </si>
  <si>
    <t xml:space="preserve">Plivirea buruienilor in peluze </t>
  </si>
  <si>
    <t>100 buc</t>
  </si>
  <si>
    <t>Scoaterea manuala a cioatelor de foioase tari cu diametrul de la 10-30</t>
  </si>
  <si>
    <t>1 buc</t>
  </si>
  <si>
    <t>Sapare manuala gropi pentru plantat arbori si arbusti cu larg.&lt;2msi H&lt;1.5 m</t>
  </si>
  <si>
    <t>1 mc</t>
  </si>
  <si>
    <t>Semanarea gazonului pe suprafete orizontale sau in panta sub 30%</t>
  </si>
  <si>
    <t>Cosirea mecanica a gazonului pe suprafete orizontale sau in panta sub 30%</t>
  </si>
  <si>
    <t xml:space="preserve">Udarea suprafetelor cu furtunul de la hidranti </t>
  </si>
  <si>
    <t>Tundere gard viu cu inaltimea pana la 1.2 ml</t>
  </si>
  <si>
    <t>Tundere gard viu cu inaltimea peste 1.2 ml</t>
  </si>
  <si>
    <t>Taiere manuala arbori prin sectionarea succesiva a crengilor,ramurilor,tulpinei cu diam. De 31-60 cm</t>
  </si>
  <si>
    <t>Taiere de corectie puieti de arbori peste 7m inaltime</t>
  </si>
  <si>
    <t xml:space="preserve">Taiere de corectie trandafiri </t>
  </si>
  <si>
    <t xml:space="preserve"> Taiere de corectie puieti de arbori pana la  7m inaltime</t>
  </si>
  <si>
    <t>1 tona</t>
  </si>
  <si>
    <t>Tundere in forme a esentelor cu frunze persistente</t>
  </si>
  <si>
    <t xml:space="preserve">Tundere borduri ,chenare de buxus </t>
  </si>
  <si>
    <t>Etragere pamant pentru amenajare spatii verzi teren tare fara transport</t>
  </si>
  <si>
    <t>1mc</t>
  </si>
  <si>
    <t>Etragere pamant pentru amenajare spatii verzi teren mijlociu fara transport</t>
  </si>
  <si>
    <t>Plantare gard viu pe un rand (buxus )</t>
  </si>
  <si>
    <t xml:space="preserve">Plantare gard viu arbusti coniferi  pe un rand </t>
  </si>
  <si>
    <t>1 ml</t>
  </si>
  <si>
    <t xml:space="preserve">Plantare gard viu arbusti foiosi  pe un rand </t>
  </si>
  <si>
    <t>Plantari de plante florale cu inaltimea de pana la 15 cm</t>
  </si>
  <si>
    <t xml:space="preserve">Plantari de plante florale in jardiniere si vase decorative </t>
  </si>
  <si>
    <t xml:space="preserve">Plantari puieti de arbori fara balot </t>
  </si>
  <si>
    <t>Transplantari cu balot de pamant executate manual la arbustii de trandafiri si buxus forme</t>
  </si>
  <si>
    <t>Plantare trandafiri si arbusti cu ghimpi fara balot</t>
  </si>
  <si>
    <t xml:space="preserve">Plantari arbusti fara balot </t>
  </si>
  <si>
    <t>Extragerea manuala a arborilor cu ghimpi si trandafiri ,fara balot de pamant la radacina</t>
  </si>
  <si>
    <t>Extragerea manuala a arbustilor fara balot de pamant la radacina</t>
  </si>
  <si>
    <t>Extragerea manuala a puietilor de arbori  fara balot de pamant la radacina</t>
  </si>
  <si>
    <t>Extragerea manuala a tufelor de arbusti si rasinoase cu inaltimea mai mica de 2 m cu balotde pamant la radacina (plasa)</t>
  </si>
  <si>
    <t>1buc</t>
  </si>
  <si>
    <t>Plivit si sapalagit ronduri de flori</t>
  </si>
  <si>
    <t>mp</t>
  </si>
  <si>
    <t>Sapatura sant</t>
  </si>
  <si>
    <t xml:space="preserve">Vopsire cioate rezultate in urma taierilor de corectie si formare coroana la arbori </t>
  </si>
  <si>
    <t>Scoatere manuala a plantelor florale din teren</t>
  </si>
  <si>
    <t>Dezgropat tulpina trandafiri</t>
  </si>
  <si>
    <t>Ingropat pe timp de iarna trandafiri</t>
  </si>
  <si>
    <t xml:space="preserve">Varuire tulpina arbori </t>
  </si>
  <si>
    <t>Varuire manuala borduri</t>
  </si>
  <si>
    <t>Degajare teren de corpuri straine</t>
  </si>
  <si>
    <t>Golire cosuri de gunoi</t>
  </si>
  <si>
    <t>Maturat alei dalate si asfaltate</t>
  </si>
  <si>
    <t>Maturat si curatat locuri de joaca</t>
  </si>
  <si>
    <t>Doborare arbori cu ferestrau mecanic si transport in depozit arbori esenta foioase tari ,Dn &lt;50 cm</t>
  </si>
  <si>
    <t>Montat cosuri</t>
  </si>
  <si>
    <t xml:space="preserve">Montat banci </t>
  </si>
  <si>
    <t>Tarif orar cisterna</t>
  </si>
  <si>
    <t>buc</t>
  </si>
  <si>
    <t>1 ora</t>
  </si>
  <si>
    <t>Tarif orar  tractor</t>
  </si>
  <si>
    <t>Tarif orar buldoexcavator</t>
  </si>
  <si>
    <t>1000 mp</t>
  </si>
  <si>
    <t>Tarif  autospeciala IVECO MAGIRUS(nacela ,macara,cupa incarcare lama deszapezire)</t>
  </si>
  <si>
    <t>Spalatul mecanizat al partii carosabile si trotuarelor       prin jet de apa de la autocisterna</t>
  </si>
  <si>
    <t>Stropitul aleilor si arterelor circulate</t>
  </si>
  <si>
    <t>Curatat zapada afanata cu grosimea&lt;30 cm</t>
  </si>
  <si>
    <t>Curatat zapada afanata cu grosimea &gt; 30 cm</t>
  </si>
  <si>
    <t>Curatitul ( pluguitul ) mecanizat al zapezii si imprastierea de materiale antiderapante</t>
  </si>
  <si>
    <t>Transportul mecanizat al zapezii si altor materiale antiderapante</t>
  </si>
  <si>
    <t>Taiere formare coroana prin taiere succesiva de ramuri</t>
  </si>
  <si>
    <t>lunar</t>
  </si>
  <si>
    <t>ora</t>
  </si>
  <si>
    <t>%</t>
  </si>
  <si>
    <t>Extragerea manuala a tufelor de arbusti si rasinoase cu inaltimea mai mica de 2 m cu balot de pamant la radacina (panza sac)</t>
  </si>
  <si>
    <t xml:space="preserve">Defrisarea manuala a suprafetelor impadurite cu tufisuri si arbusti cu diametrul mai mic de 10 cm ,depozitare materiale cu scoatere radacini </t>
  </si>
  <si>
    <t>Administrare ingrasaminte chimice complexe</t>
  </si>
  <si>
    <t>Asternere pamant vegetal pe teren cu panta mai mica de 20% in straturi uniforme cu grosimea de 20 cm</t>
  </si>
  <si>
    <t>Imprastiere material antiderapant nisip</t>
  </si>
  <si>
    <t xml:space="preserve">Imprastiere material antiderapant sare </t>
  </si>
  <si>
    <t>to</t>
  </si>
  <si>
    <t>mc</t>
  </si>
  <si>
    <t>Nr. crt.</t>
  </si>
  <si>
    <t>DENUMIRE UTILAJ</t>
  </si>
  <si>
    <t>CHELTUIELI CU AMORTISMENTUL  LEI/ORA</t>
  </si>
  <si>
    <t>CHELT.NORMATE DE INTRTINERE  LEI/ORA</t>
  </si>
  <si>
    <t>CHELTUIELI CU SALARIZAREA  LEI/ORA</t>
  </si>
  <si>
    <t>CHELTUIELI CU LUBRIFIANTI  LEI/ORA</t>
  </si>
  <si>
    <t>CHELTUIELI CU CARBURANTII  LEI/ORA</t>
  </si>
  <si>
    <t>CHELTUIELI CU ANVELOPE  LEI/ORA</t>
  </si>
  <si>
    <t>CHELTUIELI CU ACUMULATORII  LEI/ORA</t>
  </si>
  <si>
    <t xml:space="preserve">TOTAL CU CARB.  LEI/ORA </t>
  </si>
  <si>
    <t>Chelt. Ind.10%</t>
  </si>
  <si>
    <t>Profit 5%</t>
  </si>
  <si>
    <t>AUTOGREDER</t>
  </si>
  <si>
    <t>CILINDRU COMPACTOR 14 TF</t>
  </si>
  <si>
    <t>FREZA RUTIERA</t>
  </si>
  <si>
    <t>REPARTIZATOR MIXTURI ASFALTICE CU MOTOR TERMIC</t>
  </si>
  <si>
    <t>PERIE MECANICA PENTRU CURATAT FUNDATII</t>
  </si>
  <si>
    <t>AUTOGUDRONATOR</t>
  </si>
  <si>
    <t>CISTERNA</t>
  </si>
  <si>
    <t>TRACTOR</t>
  </si>
  <si>
    <t>BULDOEXCAVATOR</t>
  </si>
  <si>
    <t>AUTOSPECIALA IVECO MAGIRUS</t>
  </si>
  <si>
    <t>GENERATOR-CONS. BENZINA</t>
  </si>
  <si>
    <t>MOTOCOASA</t>
  </si>
  <si>
    <t>MOTOCOASA/MOTOCULTOR BCS 615 L</t>
  </si>
  <si>
    <t>Udarea spatiilor verzi cu apa de la cisterna</t>
  </si>
  <si>
    <t>Total valoare  prestatie,Lei /ora</t>
  </si>
  <si>
    <t>2.23+VM</t>
  </si>
  <si>
    <t>76.85+VM</t>
  </si>
  <si>
    <t>1281.37+VM</t>
  </si>
  <si>
    <t>287.62+VM</t>
  </si>
  <si>
    <t>269.92+VM</t>
  </si>
  <si>
    <t>4.68+VM</t>
  </si>
  <si>
    <t>7.09+VM</t>
  </si>
  <si>
    <t>9.31+VM</t>
  </si>
  <si>
    <t>40.59+VM</t>
  </si>
  <si>
    <t>61.44+VM</t>
  </si>
  <si>
    <t>12.6+VM</t>
  </si>
  <si>
    <t>8.3+VM</t>
  </si>
  <si>
    <t>5.75+VM</t>
  </si>
  <si>
    <t>5.1+VM</t>
  </si>
  <si>
    <t>2.44+VM</t>
  </si>
  <si>
    <t>2.42+VM</t>
  </si>
  <si>
    <t>27.55+VM</t>
  </si>
  <si>
    <t>54.21+VM</t>
  </si>
  <si>
    <t>12.91+VM</t>
  </si>
  <si>
    <t>14.92+VM</t>
  </si>
  <si>
    <t xml:space="preserve">Scarificare suprafata gazon </t>
  </si>
  <si>
    <t xml:space="preserve">erbicidat suprafata gazon </t>
  </si>
  <si>
    <t>Tarif orar motocultor BCS 615</t>
  </si>
  <si>
    <t>Combatere boli si daunatori la flori -manual cu solutie</t>
  </si>
  <si>
    <t>Combatere boli si daunatori la flori -manual cu praf</t>
  </si>
  <si>
    <t>Combatere boli si  daunatori pomi , in plantatii ,cu praf</t>
  </si>
  <si>
    <t xml:space="preserve">Combatere boli si  daunatori pomi , in plantatii ,cu solutii </t>
  </si>
  <si>
    <t>4.46+VM</t>
  </si>
  <si>
    <t>5.58+VM</t>
  </si>
  <si>
    <t>CILINDRU  COMPACTOR</t>
  </si>
  <si>
    <t xml:space="preserve">Tarif orar  cilindru compactor </t>
  </si>
  <si>
    <t xml:space="preserve">Taierea manuala arbori prin sectionarea succesiva a crengilor,ramurilor ,tulpinei cu diam. De 11-30cm </t>
  </si>
  <si>
    <t xml:space="preserve">      Administrator,</t>
  </si>
  <si>
    <t xml:space="preserve"> Director economic,</t>
  </si>
  <si>
    <t>SCLIPCEA VALENTIN</t>
  </si>
  <si>
    <t>UNGUREANU ADRIAN</t>
  </si>
  <si>
    <t>Intocmit,</t>
  </si>
  <si>
    <t>SC 11N CONSTRUCT SRL</t>
  </si>
  <si>
    <t>DESFASURATOR DE TARIFE  UTILAJE 1.02.2018</t>
  </si>
  <si>
    <t>Tarif orar generator</t>
  </si>
  <si>
    <t>tarif orar motocoasa</t>
  </si>
  <si>
    <t>ANEXA NR.2</t>
  </si>
  <si>
    <t>SERVICIILE PUBLICE DE ADMINISTRARE A DOMENIULUI PUBLIC ŞI PRIVAT DE INTERES LOCAL</t>
  </si>
  <si>
    <t>Tarif administare teren de sport</t>
  </si>
  <si>
    <t>Tarif prindere, deparatizare şi sterilizare câini (femele)</t>
  </si>
  <si>
    <t>Tarif prindere, deparatizare şi sterilizare câini (masculi)</t>
  </si>
  <si>
    <t>Tarif manoperă pentru lucrările de raparaţii şi întreţinere a domeniului public şi privat de interes local</t>
  </si>
  <si>
    <t>Coeficient cheltuieli indirecte, pentru lucrările de reparaţii şi întreţinere domeniul public şi privat de interes local</t>
  </si>
  <si>
    <t>Cota profit pentru lucrările de reparaţii şi întreţinere domeniul public şi privat de interes local</t>
  </si>
  <si>
    <t>10 mp</t>
  </si>
  <si>
    <t>ANEXA 3</t>
  </si>
  <si>
    <t xml:space="preserve">Valoare tarife (exclusiv TVA ) </t>
  </si>
  <si>
    <t>TARIFE ȘI COEFICIENȚI UTILIZAȚI DE SOCIETATEA CĂLIMĂNEŞTI SERV PENTRU</t>
  </si>
  <si>
    <t>la HCL nr.24/29.03.2018</t>
  </si>
  <si>
    <t>PREȘEDINTE DE ȘEDINȚĂ</t>
  </si>
  <si>
    <t xml:space="preserve">       VASILE SCÎRLEA</t>
  </si>
  <si>
    <t>SECRETAR,</t>
  </si>
  <si>
    <t>NISTOR MARIA SIMINA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</si>
</sst>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2" fillId="2" borderId="0" xfId="0" applyFont="1" applyFill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0" fillId="0" borderId="1" xfId="0" applyNumberForma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0" fontId="3" fillId="0" borderId="0" xfId="0" applyFont="1"/>
    <xf numFmtId="0" fontId="7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7"/>
  <sheetViews>
    <sheetView tabSelected="1" topLeftCell="A4" zoomScaleNormal="100" workbookViewId="0">
      <selection activeCell="E97" sqref="E97"/>
    </sheetView>
  </sheetViews>
  <sheetFormatPr defaultColWidth="9.140625" defaultRowHeight="15"/>
  <cols>
    <col min="1" max="1" width="7.5703125" style="29" customWidth="1"/>
    <col min="2" max="2" width="57.140625" style="6" customWidth="1"/>
    <col min="3" max="3" width="10" style="28" customWidth="1"/>
    <col min="4" max="4" width="11" style="28" customWidth="1"/>
    <col min="5" max="16384" width="9.140625" style="6"/>
  </cols>
  <sheetData>
    <row r="1" spans="1:4" ht="15.75">
      <c r="A1" s="40"/>
      <c r="B1" s="41"/>
      <c r="C1" s="42" t="s">
        <v>153</v>
      </c>
    </row>
    <row r="2" spans="1:4" ht="15.75">
      <c r="A2" s="47" t="s">
        <v>165</v>
      </c>
      <c r="B2" s="47"/>
      <c r="C2" s="47"/>
      <c r="D2" s="47"/>
    </row>
    <row r="3" spans="1:4">
      <c r="C3" s="33"/>
      <c r="D3" s="33"/>
    </row>
    <row r="4" spans="1:4">
      <c r="A4" s="50" t="s">
        <v>164</v>
      </c>
      <c r="B4" s="50"/>
      <c r="C4" s="50"/>
      <c r="D4" s="50"/>
    </row>
    <row r="5" spans="1:4">
      <c r="A5" s="50" t="s">
        <v>154</v>
      </c>
      <c r="B5" s="50"/>
      <c r="C5" s="50"/>
      <c r="D5" s="50"/>
    </row>
    <row r="7" spans="1:4" ht="60">
      <c r="A7" s="30" t="s">
        <v>0</v>
      </c>
      <c r="B7" s="7" t="s">
        <v>1</v>
      </c>
      <c r="C7" s="4" t="s">
        <v>2</v>
      </c>
      <c r="D7" s="5" t="s">
        <v>163</v>
      </c>
    </row>
    <row r="8" spans="1:4" ht="30">
      <c r="A8" s="31">
        <v>1</v>
      </c>
      <c r="B8" s="8" t="s">
        <v>158</v>
      </c>
      <c r="C8" s="2" t="s">
        <v>75</v>
      </c>
      <c r="D8" s="43">
        <v>13.5</v>
      </c>
    </row>
    <row r="9" spans="1:4" ht="30">
      <c r="A9" s="31">
        <v>2</v>
      </c>
      <c r="B9" s="8" t="s">
        <v>159</v>
      </c>
      <c r="C9" s="2" t="s">
        <v>76</v>
      </c>
      <c r="D9" s="44">
        <v>0.1</v>
      </c>
    </row>
    <row r="10" spans="1:4" ht="30">
      <c r="A10" s="31">
        <v>3</v>
      </c>
      <c r="B10" s="8" t="s">
        <v>160</v>
      </c>
      <c r="C10" s="2" t="s">
        <v>76</v>
      </c>
      <c r="D10" s="44">
        <v>0.05</v>
      </c>
    </row>
    <row r="11" spans="1:4" ht="30">
      <c r="A11" s="31">
        <v>4</v>
      </c>
      <c r="B11" s="8" t="s">
        <v>80</v>
      </c>
      <c r="C11" s="2" t="s">
        <v>3</v>
      </c>
      <c r="D11" s="43" t="s">
        <v>112</v>
      </c>
    </row>
    <row r="12" spans="1:4">
      <c r="A12" s="31">
        <v>5</v>
      </c>
      <c r="B12" s="8" t="s">
        <v>4</v>
      </c>
      <c r="C12" s="2" t="s">
        <v>5</v>
      </c>
      <c r="D12" s="43">
        <v>25.83</v>
      </c>
    </row>
    <row r="13" spans="1:4" ht="30">
      <c r="A13" s="31">
        <v>6</v>
      </c>
      <c r="B13" s="8" t="s">
        <v>6</v>
      </c>
      <c r="C13" s="2" t="s">
        <v>7</v>
      </c>
      <c r="D13" s="43">
        <v>4.46</v>
      </c>
    </row>
    <row r="14" spans="1:4">
      <c r="A14" s="31">
        <v>7</v>
      </c>
      <c r="B14" s="8" t="s">
        <v>8</v>
      </c>
      <c r="C14" s="2" t="s">
        <v>5</v>
      </c>
      <c r="D14" s="43">
        <v>40.340000000000003</v>
      </c>
    </row>
    <row r="15" spans="1:4" ht="45">
      <c r="A15" s="31">
        <v>8</v>
      </c>
      <c r="B15" s="8" t="s">
        <v>78</v>
      </c>
      <c r="C15" s="2" t="s">
        <v>5</v>
      </c>
      <c r="D15" s="43">
        <v>203.6</v>
      </c>
    </row>
    <row r="16" spans="1:4" ht="30">
      <c r="A16" s="31">
        <v>9</v>
      </c>
      <c r="B16" s="8" t="s">
        <v>10</v>
      </c>
      <c r="C16" s="2" t="s">
        <v>11</v>
      </c>
      <c r="D16" s="43">
        <v>45.44</v>
      </c>
    </row>
    <row r="17" spans="1:4" ht="30">
      <c r="A17" s="31">
        <v>10</v>
      </c>
      <c r="B17" s="8" t="s">
        <v>12</v>
      </c>
      <c r="C17" s="2" t="s">
        <v>13</v>
      </c>
      <c r="D17" s="43">
        <v>28.7</v>
      </c>
    </row>
    <row r="18" spans="1:4" ht="30">
      <c r="A18" s="31">
        <v>11</v>
      </c>
      <c r="B18" s="8" t="s">
        <v>14</v>
      </c>
      <c r="C18" s="2" t="s">
        <v>5</v>
      </c>
      <c r="D18" s="43" t="s">
        <v>113</v>
      </c>
    </row>
    <row r="19" spans="1:4" ht="30">
      <c r="A19" s="31">
        <v>12</v>
      </c>
      <c r="B19" s="8" t="s">
        <v>15</v>
      </c>
      <c r="C19" s="2" t="s">
        <v>5</v>
      </c>
      <c r="D19" s="43">
        <v>38.9</v>
      </c>
    </row>
    <row r="20" spans="1:4">
      <c r="A20" s="31">
        <v>13</v>
      </c>
      <c r="B20" s="8" t="s">
        <v>16</v>
      </c>
      <c r="C20" s="2" t="s">
        <v>5</v>
      </c>
      <c r="D20" s="43">
        <v>14.95</v>
      </c>
    </row>
    <row r="21" spans="1:4">
      <c r="A21" s="31">
        <v>14</v>
      </c>
      <c r="B21" s="8" t="s">
        <v>110</v>
      </c>
      <c r="C21" s="2" t="s">
        <v>5</v>
      </c>
      <c r="D21" s="43">
        <v>53.29</v>
      </c>
    </row>
    <row r="22" spans="1:4">
      <c r="A22" s="31">
        <v>15</v>
      </c>
      <c r="B22" s="8" t="s">
        <v>17</v>
      </c>
      <c r="C22" s="2" t="s">
        <v>7</v>
      </c>
      <c r="D22" s="43">
        <v>0.46</v>
      </c>
    </row>
    <row r="23" spans="1:4">
      <c r="A23" s="31">
        <v>16</v>
      </c>
      <c r="B23" s="8" t="s">
        <v>18</v>
      </c>
      <c r="C23" s="2" t="s">
        <v>7</v>
      </c>
      <c r="D23" s="43">
        <v>0.77</v>
      </c>
    </row>
    <row r="24" spans="1:4" ht="30">
      <c r="A24" s="31">
        <v>17</v>
      </c>
      <c r="B24" s="8" t="s">
        <v>19</v>
      </c>
      <c r="C24" s="2" t="s">
        <v>11</v>
      </c>
      <c r="D24" s="43">
        <v>317.58999999999997</v>
      </c>
    </row>
    <row r="25" spans="1:4" ht="30">
      <c r="A25" s="31">
        <v>18</v>
      </c>
      <c r="B25" s="8" t="s">
        <v>143</v>
      </c>
      <c r="C25" s="2" t="s">
        <v>11</v>
      </c>
      <c r="D25" s="43">
        <v>195.15</v>
      </c>
    </row>
    <row r="26" spans="1:4">
      <c r="A26" s="31">
        <v>19</v>
      </c>
      <c r="B26" s="8" t="s">
        <v>21</v>
      </c>
      <c r="C26" s="2" t="s">
        <v>11</v>
      </c>
      <c r="D26" s="43">
        <v>1.07</v>
      </c>
    </row>
    <row r="27" spans="1:4">
      <c r="A27" s="31">
        <v>20</v>
      </c>
      <c r="B27" s="8" t="s">
        <v>20</v>
      </c>
      <c r="C27" s="2" t="s">
        <v>11</v>
      </c>
      <c r="D27" s="43">
        <v>12.42</v>
      </c>
    </row>
    <row r="28" spans="1:4">
      <c r="A28" s="31">
        <v>21</v>
      </c>
      <c r="B28" s="8" t="s">
        <v>22</v>
      </c>
      <c r="C28" s="2" t="s">
        <v>11</v>
      </c>
      <c r="D28" s="43">
        <v>8.94</v>
      </c>
    </row>
    <row r="29" spans="1:4">
      <c r="A29" s="31">
        <v>22</v>
      </c>
      <c r="B29" s="8" t="s">
        <v>79</v>
      </c>
      <c r="C29" s="2" t="s">
        <v>23</v>
      </c>
      <c r="D29" s="43" t="s">
        <v>114</v>
      </c>
    </row>
    <row r="30" spans="1:4">
      <c r="A30" s="31">
        <v>23</v>
      </c>
      <c r="B30" s="8" t="s">
        <v>24</v>
      </c>
      <c r="C30" s="2" t="s">
        <v>3</v>
      </c>
      <c r="D30" s="43">
        <v>0.91</v>
      </c>
    </row>
    <row r="31" spans="1:4">
      <c r="A31" s="31">
        <v>24</v>
      </c>
      <c r="B31" s="8" t="s">
        <v>25</v>
      </c>
      <c r="C31" s="2" t="s">
        <v>3</v>
      </c>
      <c r="D31" s="43">
        <v>2.2799999999999998</v>
      </c>
    </row>
    <row r="32" spans="1:4">
      <c r="A32" s="31">
        <v>25</v>
      </c>
      <c r="B32" s="8" t="s">
        <v>137</v>
      </c>
      <c r="C32" s="2" t="s">
        <v>9</v>
      </c>
      <c r="D32" s="43" t="s">
        <v>115</v>
      </c>
    </row>
    <row r="33" spans="1:4">
      <c r="A33" s="31">
        <v>26</v>
      </c>
      <c r="B33" s="8" t="s">
        <v>138</v>
      </c>
      <c r="C33" s="2" t="s">
        <v>9</v>
      </c>
      <c r="D33" s="43" t="s">
        <v>116</v>
      </c>
    </row>
    <row r="34" spans="1:4">
      <c r="A34" s="31">
        <v>27</v>
      </c>
      <c r="B34" s="8" t="s">
        <v>136</v>
      </c>
      <c r="C34" s="2" t="s">
        <v>161</v>
      </c>
      <c r="D34" s="43" t="s">
        <v>140</v>
      </c>
    </row>
    <row r="35" spans="1:4">
      <c r="A35" s="31">
        <v>28</v>
      </c>
      <c r="B35" s="8" t="s">
        <v>135</v>
      </c>
      <c r="C35" s="2" t="s">
        <v>161</v>
      </c>
      <c r="D35" s="43" t="s">
        <v>139</v>
      </c>
    </row>
    <row r="36" spans="1:4" ht="30">
      <c r="A36" s="31">
        <v>29</v>
      </c>
      <c r="B36" s="8" t="s">
        <v>26</v>
      </c>
      <c r="C36" s="2" t="s">
        <v>27</v>
      </c>
      <c r="D36" s="43">
        <v>28.22</v>
      </c>
    </row>
    <row r="37" spans="1:4" ht="30">
      <c r="A37" s="31">
        <v>30</v>
      </c>
      <c r="B37" s="8" t="s">
        <v>28</v>
      </c>
      <c r="C37" s="2" t="s">
        <v>13</v>
      </c>
      <c r="D37" s="43">
        <v>15.62</v>
      </c>
    </row>
    <row r="38" spans="1:4">
      <c r="A38" s="31">
        <v>31</v>
      </c>
      <c r="B38" s="8" t="s">
        <v>29</v>
      </c>
      <c r="C38" s="2" t="s">
        <v>31</v>
      </c>
      <c r="D38" s="43" t="s">
        <v>117</v>
      </c>
    </row>
    <row r="39" spans="1:4">
      <c r="A39" s="31">
        <v>32</v>
      </c>
      <c r="B39" s="8" t="s">
        <v>30</v>
      </c>
      <c r="C39" s="2" t="s">
        <v>31</v>
      </c>
      <c r="D39" s="43" t="s">
        <v>118</v>
      </c>
    </row>
    <row r="40" spans="1:4">
      <c r="A40" s="31">
        <v>33</v>
      </c>
      <c r="B40" s="8" t="s">
        <v>32</v>
      </c>
      <c r="C40" s="2" t="s">
        <v>31</v>
      </c>
      <c r="D40" s="43" t="s">
        <v>119</v>
      </c>
    </row>
    <row r="41" spans="1:4">
      <c r="A41" s="31">
        <v>34</v>
      </c>
      <c r="B41" s="8" t="s">
        <v>33</v>
      </c>
      <c r="C41" s="2" t="s">
        <v>9</v>
      </c>
      <c r="D41" s="43" t="s">
        <v>120</v>
      </c>
    </row>
    <row r="42" spans="1:4">
      <c r="A42" s="31">
        <v>35</v>
      </c>
      <c r="B42" s="8" t="s">
        <v>34</v>
      </c>
      <c r="C42" s="2" t="s">
        <v>9</v>
      </c>
      <c r="D42" s="43" t="s">
        <v>121</v>
      </c>
    </row>
    <row r="43" spans="1:4">
      <c r="A43" s="31">
        <v>36</v>
      </c>
      <c r="B43" s="8" t="s">
        <v>35</v>
      </c>
      <c r="C43" s="2" t="s">
        <v>11</v>
      </c>
      <c r="D43" s="43" t="s">
        <v>122</v>
      </c>
    </row>
    <row r="44" spans="1:4" ht="30">
      <c r="A44" s="31">
        <v>37</v>
      </c>
      <c r="B44" s="8" t="s">
        <v>36</v>
      </c>
      <c r="C44" s="2" t="s">
        <v>11</v>
      </c>
      <c r="D44" s="43">
        <v>23.82</v>
      </c>
    </row>
    <row r="45" spans="1:4">
      <c r="A45" s="31">
        <v>38</v>
      </c>
      <c r="B45" s="8" t="s">
        <v>37</v>
      </c>
      <c r="C45" s="2" t="s">
        <v>11</v>
      </c>
      <c r="D45" s="43" t="s">
        <v>123</v>
      </c>
    </row>
    <row r="46" spans="1:4">
      <c r="A46" s="31">
        <v>39</v>
      </c>
      <c r="B46" s="8" t="s">
        <v>38</v>
      </c>
      <c r="C46" s="2" t="s">
        <v>11</v>
      </c>
      <c r="D46" s="43" t="s">
        <v>124</v>
      </c>
    </row>
    <row r="47" spans="1:4" ht="30">
      <c r="A47" s="31">
        <v>40</v>
      </c>
      <c r="B47" s="8" t="s">
        <v>39</v>
      </c>
      <c r="C47" s="2" t="s">
        <v>11</v>
      </c>
      <c r="D47" s="43">
        <v>6.22</v>
      </c>
    </row>
    <row r="48" spans="1:4" ht="30">
      <c r="A48" s="12">
        <v>41</v>
      </c>
      <c r="B48" s="11" t="s">
        <v>40</v>
      </c>
      <c r="C48" s="12" t="s">
        <v>11</v>
      </c>
      <c r="D48" s="43">
        <v>5.42</v>
      </c>
    </row>
    <row r="49" spans="1:4" ht="30">
      <c r="A49" s="31">
        <v>42</v>
      </c>
      <c r="B49" s="8" t="s">
        <v>41</v>
      </c>
      <c r="C49" s="2" t="s">
        <v>11</v>
      </c>
      <c r="D49" s="43">
        <v>6.54</v>
      </c>
    </row>
    <row r="50" spans="1:4" s="32" customFormat="1" ht="45">
      <c r="A50" s="12">
        <v>43</v>
      </c>
      <c r="B50" s="11" t="s">
        <v>42</v>
      </c>
      <c r="C50" s="12" t="s">
        <v>11</v>
      </c>
      <c r="D50" s="43">
        <v>40.97</v>
      </c>
    </row>
    <row r="51" spans="1:4" ht="45">
      <c r="A51" s="31">
        <v>44</v>
      </c>
      <c r="B51" s="8" t="s">
        <v>77</v>
      </c>
      <c r="C51" s="2" t="s">
        <v>11</v>
      </c>
      <c r="D51" s="43">
        <v>40.69</v>
      </c>
    </row>
    <row r="52" spans="1:4">
      <c r="A52" s="31">
        <v>45</v>
      </c>
      <c r="B52" s="8" t="s">
        <v>44</v>
      </c>
      <c r="C52" s="2" t="s">
        <v>45</v>
      </c>
      <c r="D52" s="43">
        <v>3.42</v>
      </c>
    </row>
    <row r="53" spans="1:4">
      <c r="A53" s="31">
        <v>46</v>
      </c>
      <c r="B53" s="8" t="s">
        <v>46</v>
      </c>
      <c r="C53" s="2" t="s">
        <v>84</v>
      </c>
      <c r="D53" s="43">
        <v>42.41</v>
      </c>
    </row>
    <row r="54" spans="1:4">
      <c r="A54" s="31">
        <v>47</v>
      </c>
      <c r="B54" s="8" t="s">
        <v>73</v>
      </c>
      <c r="C54" s="2" t="s">
        <v>43</v>
      </c>
      <c r="D54" s="43">
        <v>195.15</v>
      </c>
    </row>
    <row r="55" spans="1:4" ht="30">
      <c r="A55" s="31">
        <v>48</v>
      </c>
      <c r="B55" s="8" t="s">
        <v>47</v>
      </c>
      <c r="C55" s="2" t="s">
        <v>11</v>
      </c>
      <c r="D55" s="43" t="s">
        <v>125</v>
      </c>
    </row>
    <row r="56" spans="1:4">
      <c r="A56" s="31">
        <v>49</v>
      </c>
      <c r="B56" s="8" t="s">
        <v>48</v>
      </c>
      <c r="C56" s="2" t="s">
        <v>9</v>
      </c>
      <c r="D56" s="43">
        <v>63.34</v>
      </c>
    </row>
    <row r="57" spans="1:4">
      <c r="A57" s="31">
        <v>50</v>
      </c>
      <c r="B57" s="8" t="s">
        <v>49</v>
      </c>
      <c r="C57" s="2" t="s">
        <v>11</v>
      </c>
      <c r="D57" s="43">
        <v>1.67</v>
      </c>
    </row>
    <row r="58" spans="1:4">
      <c r="A58" s="31">
        <v>51</v>
      </c>
      <c r="B58" s="8" t="s">
        <v>50</v>
      </c>
      <c r="C58" s="2" t="s">
        <v>11</v>
      </c>
      <c r="D58" s="43">
        <v>1.67</v>
      </c>
    </row>
    <row r="59" spans="1:4">
      <c r="A59" s="31">
        <v>52</v>
      </c>
      <c r="B59" s="8" t="s">
        <v>51</v>
      </c>
      <c r="C59" s="2" t="s">
        <v>45</v>
      </c>
      <c r="D59" s="43" t="s">
        <v>126</v>
      </c>
    </row>
    <row r="60" spans="1:4">
      <c r="A60" s="31">
        <v>53</v>
      </c>
      <c r="B60" s="8" t="s">
        <v>52</v>
      </c>
      <c r="C60" s="2" t="s">
        <v>45</v>
      </c>
      <c r="D60" s="43" t="s">
        <v>127</v>
      </c>
    </row>
    <row r="61" spans="1:4">
      <c r="A61" s="31">
        <v>54</v>
      </c>
      <c r="B61" s="8" t="s">
        <v>53</v>
      </c>
      <c r="C61" s="2" t="s">
        <v>5</v>
      </c>
      <c r="D61" s="43">
        <v>112.72</v>
      </c>
    </row>
    <row r="62" spans="1:4">
      <c r="A62" s="31">
        <v>55</v>
      </c>
      <c r="B62" s="8" t="s">
        <v>54</v>
      </c>
      <c r="C62" s="2" t="s">
        <v>11</v>
      </c>
      <c r="D62" s="43">
        <v>2.46</v>
      </c>
    </row>
    <row r="63" spans="1:4">
      <c r="A63" s="31">
        <v>56</v>
      </c>
      <c r="B63" s="8" t="s">
        <v>55</v>
      </c>
      <c r="C63" s="2" t="s">
        <v>5</v>
      </c>
      <c r="D63" s="43">
        <v>9.11</v>
      </c>
    </row>
    <row r="64" spans="1:4">
      <c r="A64" s="31">
        <v>57</v>
      </c>
      <c r="B64" s="8" t="s">
        <v>56</v>
      </c>
      <c r="C64" s="2" t="s">
        <v>3</v>
      </c>
      <c r="D64" s="43">
        <v>2.23</v>
      </c>
    </row>
    <row r="65" spans="1:4" ht="30">
      <c r="A65" s="31">
        <v>58</v>
      </c>
      <c r="B65" s="8" t="s">
        <v>57</v>
      </c>
      <c r="C65" s="2" t="s">
        <v>11</v>
      </c>
      <c r="D65" s="43">
        <v>69.540000000000006</v>
      </c>
    </row>
    <row r="66" spans="1:4">
      <c r="A66" s="31">
        <v>59</v>
      </c>
      <c r="B66" s="8" t="s">
        <v>58</v>
      </c>
      <c r="C66" s="2" t="s">
        <v>61</v>
      </c>
      <c r="D66" s="43" t="s">
        <v>128</v>
      </c>
    </row>
    <row r="67" spans="1:4">
      <c r="A67" s="31">
        <v>60</v>
      </c>
      <c r="B67" s="8" t="s">
        <v>59</v>
      </c>
      <c r="C67" s="2" t="s">
        <v>61</v>
      </c>
      <c r="D67" s="43" t="s">
        <v>129</v>
      </c>
    </row>
    <row r="68" spans="1:4">
      <c r="A68" s="31">
        <v>61</v>
      </c>
      <c r="B68" s="8" t="s">
        <v>132</v>
      </c>
      <c r="C68" s="2" t="s">
        <v>5</v>
      </c>
      <c r="D68" s="43">
        <v>33.06</v>
      </c>
    </row>
    <row r="69" spans="1:4">
      <c r="A69" s="31">
        <v>62</v>
      </c>
      <c r="B69" s="8" t="s">
        <v>133</v>
      </c>
      <c r="C69" s="2" t="s">
        <v>5</v>
      </c>
      <c r="D69" s="43">
        <v>17.54</v>
      </c>
    </row>
    <row r="70" spans="1:4">
      <c r="A70" s="31">
        <v>63</v>
      </c>
      <c r="B70" s="8" t="s">
        <v>134</v>
      </c>
      <c r="C70" s="2" t="s">
        <v>62</v>
      </c>
      <c r="D70" s="43">
        <v>33</v>
      </c>
    </row>
    <row r="71" spans="1:4">
      <c r="A71" s="31">
        <v>64</v>
      </c>
      <c r="B71" s="8" t="s">
        <v>60</v>
      </c>
      <c r="C71" s="2" t="s">
        <v>62</v>
      </c>
      <c r="D71" s="43">
        <v>99</v>
      </c>
    </row>
    <row r="72" spans="1:4">
      <c r="A72" s="31">
        <v>65</v>
      </c>
      <c r="B72" s="8" t="s">
        <v>63</v>
      </c>
      <c r="C72" s="2" t="s">
        <v>62</v>
      </c>
      <c r="D72" s="43">
        <v>76</v>
      </c>
    </row>
    <row r="73" spans="1:4">
      <c r="A73" s="31">
        <v>66</v>
      </c>
      <c r="B73" s="8" t="s">
        <v>64</v>
      </c>
      <c r="C73" s="2" t="s">
        <v>62</v>
      </c>
      <c r="D73" s="43">
        <v>124</v>
      </c>
    </row>
    <row r="74" spans="1:4" ht="30">
      <c r="A74" s="31">
        <v>67</v>
      </c>
      <c r="B74" s="8" t="s">
        <v>66</v>
      </c>
      <c r="C74" s="2" t="s">
        <v>62</v>
      </c>
      <c r="D74" s="43">
        <v>147</v>
      </c>
    </row>
    <row r="75" spans="1:4">
      <c r="A75" s="31">
        <v>68</v>
      </c>
      <c r="B75" s="8" t="s">
        <v>142</v>
      </c>
      <c r="C75" s="2" t="s">
        <v>62</v>
      </c>
      <c r="D75" s="43">
        <v>60</v>
      </c>
    </row>
    <row r="76" spans="1:4">
      <c r="A76" s="31">
        <v>69</v>
      </c>
      <c r="B76" s="8" t="s">
        <v>151</v>
      </c>
      <c r="C76" s="2" t="s">
        <v>62</v>
      </c>
      <c r="D76" s="43">
        <v>39</v>
      </c>
    </row>
    <row r="77" spans="1:4">
      <c r="A77" s="31">
        <v>70</v>
      </c>
      <c r="B77" s="8" t="s">
        <v>152</v>
      </c>
      <c r="C77" s="2" t="s">
        <v>62</v>
      </c>
      <c r="D77" s="43">
        <v>30</v>
      </c>
    </row>
    <row r="78" spans="1:4" ht="30">
      <c r="A78" s="31">
        <v>71</v>
      </c>
      <c r="B78" s="8" t="s">
        <v>67</v>
      </c>
      <c r="C78" s="2" t="s">
        <v>65</v>
      </c>
      <c r="D78" s="43">
        <v>100.41</v>
      </c>
    </row>
    <row r="79" spans="1:4">
      <c r="A79" s="31">
        <v>72</v>
      </c>
      <c r="B79" s="8" t="s">
        <v>68</v>
      </c>
      <c r="C79" s="2" t="s">
        <v>65</v>
      </c>
      <c r="D79" s="43">
        <v>63.63</v>
      </c>
    </row>
    <row r="80" spans="1:4">
      <c r="A80" s="31">
        <v>73</v>
      </c>
      <c r="B80" s="8" t="s">
        <v>81</v>
      </c>
      <c r="C80" s="2" t="s">
        <v>83</v>
      </c>
      <c r="D80" s="43" t="s">
        <v>130</v>
      </c>
    </row>
    <row r="81" spans="1:4">
      <c r="A81" s="31">
        <v>74</v>
      </c>
      <c r="B81" s="8" t="s">
        <v>82</v>
      </c>
      <c r="C81" s="2" t="s">
        <v>83</v>
      </c>
      <c r="D81" s="43" t="s">
        <v>131</v>
      </c>
    </row>
    <row r="82" spans="1:4">
      <c r="A82" s="31">
        <v>75</v>
      </c>
      <c r="B82" s="8" t="s">
        <v>69</v>
      </c>
      <c r="C82" s="2" t="s">
        <v>5</v>
      </c>
      <c r="D82" s="43">
        <v>53.57</v>
      </c>
    </row>
    <row r="83" spans="1:4">
      <c r="A83" s="31">
        <v>76</v>
      </c>
      <c r="B83" s="8" t="s">
        <v>70</v>
      </c>
      <c r="C83" s="2" t="s">
        <v>5</v>
      </c>
      <c r="D83" s="43">
        <v>75.64</v>
      </c>
    </row>
    <row r="84" spans="1:4" ht="30">
      <c r="A84" s="31">
        <v>77</v>
      </c>
      <c r="B84" s="8" t="s">
        <v>71</v>
      </c>
      <c r="C84" s="2" t="s">
        <v>62</v>
      </c>
      <c r="D84" s="43">
        <v>147</v>
      </c>
    </row>
    <row r="85" spans="1:4" ht="30">
      <c r="A85" s="31">
        <v>78</v>
      </c>
      <c r="B85" s="8" t="s">
        <v>72</v>
      </c>
      <c r="C85" s="2" t="s">
        <v>62</v>
      </c>
      <c r="D85" s="43">
        <v>76</v>
      </c>
    </row>
    <row r="86" spans="1:4">
      <c r="A86" s="31">
        <v>79</v>
      </c>
      <c r="B86" s="9" t="s">
        <v>155</v>
      </c>
      <c r="C86" s="2" t="s">
        <v>74</v>
      </c>
      <c r="D86" s="43">
        <v>2430</v>
      </c>
    </row>
    <row r="87" spans="1:4">
      <c r="A87" s="31">
        <v>80</v>
      </c>
      <c r="B87" s="8" t="s">
        <v>157</v>
      </c>
      <c r="C87" s="2" t="s">
        <v>61</v>
      </c>
      <c r="D87" s="45">
        <v>139.44</v>
      </c>
    </row>
    <row r="88" spans="1:4">
      <c r="A88" s="31">
        <v>81</v>
      </c>
      <c r="B88" s="8" t="s">
        <v>156</v>
      </c>
      <c r="C88" s="2" t="s">
        <v>61</v>
      </c>
      <c r="D88" s="45">
        <v>180.6</v>
      </c>
    </row>
    <row r="90" spans="1:4">
      <c r="A90" s="34"/>
      <c r="B90" s="39" t="s">
        <v>166</v>
      </c>
      <c r="C90" s="49" t="s">
        <v>168</v>
      </c>
      <c r="D90" s="49"/>
    </row>
    <row r="91" spans="1:4">
      <c r="A91" s="34"/>
      <c r="B91" s="39" t="s">
        <v>167</v>
      </c>
      <c r="C91" s="49" t="s">
        <v>169</v>
      </c>
      <c r="D91" s="49"/>
    </row>
    <row r="92" spans="1:4">
      <c r="A92" s="1"/>
      <c r="C92" s="48"/>
      <c r="D92" s="48"/>
    </row>
    <row r="93" spans="1:4">
      <c r="A93" s="1"/>
    </row>
    <row r="124" spans="1:3">
      <c r="B124" s="10"/>
      <c r="C124" s="3"/>
    </row>
    <row r="125" spans="1:3">
      <c r="B125" s="10"/>
      <c r="C125" s="3"/>
    </row>
    <row r="126" spans="1:3">
      <c r="A126" s="23"/>
    </row>
    <row r="127" spans="1:3">
      <c r="A127" s="23"/>
    </row>
  </sheetData>
  <mergeCells count="6">
    <mergeCell ref="A2:D2"/>
    <mergeCell ref="C92:D92"/>
    <mergeCell ref="C90:D90"/>
    <mergeCell ref="C91:D91"/>
    <mergeCell ref="A5:D5"/>
    <mergeCell ref="A4:D4"/>
  </mergeCells>
  <pageMargins left="0.7" right="0" top="0.5" bottom="0.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5"/>
  <sheetViews>
    <sheetView topLeftCell="C1" workbookViewId="0">
      <selection activeCell="C3" sqref="C3:J3"/>
    </sheetView>
  </sheetViews>
  <sheetFormatPr defaultRowHeight="15"/>
  <cols>
    <col min="1" max="1" width="4.85546875" customWidth="1"/>
    <col min="2" max="2" width="21.140625" customWidth="1"/>
    <col min="3" max="3" width="11.5703125" customWidth="1"/>
    <col min="4" max="4" width="10.42578125" customWidth="1"/>
    <col min="5" max="5" width="13.28515625" customWidth="1"/>
    <col min="6" max="6" width="10.7109375" customWidth="1"/>
    <col min="7" max="7" width="11.42578125" customWidth="1"/>
    <col min="8" max="8" width="10.85546875" customWidth="1"/>
    <col min="9" max="9" width="12.42578125" customWidth="1"/>
    <col min="10" max="10" width="11.28515625" style="1" customWidth="1"/>
    <col min="11" max="11" width="7.42578125" customWidth="1"/>
    <col min="12" max="12" width="5.85546875" customWidth="1"/>
  </cols>
  <sheetData>
    <row r="1" spans="1:13">
      <c r="A1" s="1"/>
      <c r="L1" s="46" t="s">
        <v>162</v>
      </c>
    </row>
    <row r="2" spans="1:13">
      <c r="D2" s="36"/>
    </row>
    <row r="3" spans="1:13" ht="18.75">
      <c r="C3" s="51" t="s">
        <v>150</v>
      </c>
      <c r="D3" s="51"/>
      <c r="E3" s="51"/>
      <c r="F3" s="51"/>
      <c r="G3" s="51"/>
      <c r="H3" s="51"/>
      <c r="I3" s="51"/>
      <c r="J3" s="51"/>
    </row>
    <row r="4" spans="1:13">
      <c r="C4" s="13"/>
    </row>
    <row r="5" spans="1:13" ht="45">
      <c r="A5" s="37" t="s">
        <v>85</v>
      </c>
      <c r="B5" s="37" t="s">
        <v>86</v>
      </c>
      <c r="C5" s="37" t="s">
        <v>87</v>
      </c>
      <c r="D5" s="37" t="s">
        <v>88</v>
      </c>
      <c r="E5" s="37" t="s">
        <v>89</v>
      </c>
      <c r="F5" s="37" t="s">
        <v>90</v>
      </c>
      <c r="G5" s="37" t="s">
        <v>91</v>
      </c>
      <c r="H5" s="37" t="s">
        <v>92</v>
      </c>
      <c r="I5" s="37" t="s">
        <v>93</v>
      </c>
      <c r="J5" s="37" t="s">
        <v>94</v>
      </c>
      <c r="K5" s="38" t="s">
        <v>95</v>
      </c>
      <c r="L5" s="38" t="s">
        <v>96</v>
      </c>
      <c r="M5" s="37" t="s">
        <v>111</v>
      </c>
    </row>
    <row r="6" spans="1:13">
      <c r="A6" s="24">
        <v>0</v>
      </c>
      <c r="B6" s="24">
        <v>1</v>
      </c>
      <c r="C6" s="24">
        <v>2</v>
      </c>
      <c r="D6" s="24">
        <v>3</v>
      </c>
      <c r="E6" s="24">
        <v>4</v>
      </c>
      <c r="F6" s="24">
        <v>5</v>
      </c>
      <c r="G6" s="24">
        <v>6</v>
      </c>
      <c r="H6" s="24">
        <v>7</v>
      </c>
      <c r="I6" s="24">
        <v>8</v>
      </c>
      <c r="J6" s="24">
        <v>9</v>
      </c>
      <c r="K6" s="25">
        <v>10</v>
      </c>
      <c r="L6" s="25">
        <v>11</v>
      </c>
      <c r="M6" s="25">
        <v>12</v>
      </c>
    </row>
    <row r="7" spans="1:13" hidden="1">
      <c r="A7" s="15">
        <v>1</v>
      </c>
      <c r="B7" s="14" t="s">
        <v>97</v>
      </c>
      <c r="C7" s="14">
        <v>28.1</v>
      </c>
      <c r="D7" s="14">
        <v>5.34</v>
      </c>
      <c r="E7" s="14">
        <v>8</v>
      </c>
      <c r="F7" s="14">
        <v>6.83</v>
      </c>
      <c r="G7" s="14">
        <v>37.72</v>
      </c>
      <c r="H7" s="14">
        <v>2</v>
      </c>
      <c r="I7" s="14">
        <v>0.01</v>
      </c>
      <c r="J7" s="15">
        <v>88</v>
      </c>
      <c r="K7" s="14"/>
      <c r="L7" s="14"/>
      <c r="M7" s="14"/>
    </row>
    <row r="8" spans="1:13" hidden="1">
      <c r="A8" s="15">
        <v>2</v>
      </c>
      <c r="B8" s="14" t="s">
        <v>98</v>
      </c>
      <c r="C8" s="14">
        <v>32.75</v>
      </c>
      <c r="D8" s="14">
        <v>19.940000000000001</v>
      </c>
      <c r="E8" s="14">
        <v>8</v>
      </c>
      <c r="F8" s="14">
        <v>2.1</v>
      </c>
      <c r="G8" s="14">
        <v>41.2</v>
      </c>
      <c r="H8" s="14">
        <v>0</v>
      </c>
      <c r="I8" s="14">
        <v>0.01</v>
      </c>
      <c r="J8" s="15">
        <v>104</v>
      </c>
      <c r="K8" s="14"/>
      <c r="L8" s="14"/>
      <c r="M8" s="14"/>
    </row>
    <row r="9" spans="1:13" hidden="1">
      <c r="A9" s="15">
        <v>3</v>
      </c>
      <c r="B9" s="14" t="s">
        <v>99</v>
      </c>
      <c r="C9" s="14">
        <v>19.82</v>
      </c>
      <c r="D9" s="14">
        <v>4.9400000000000004</v>
      </c>
      <c r="E9" s="14">
        <v>8</v>
      </c>
      <c r="F9" s="14">
        <v>1.5</v>
      </c>
      <c r="G9" s="14">
        <v>22.73</v>
      </c>
      <c r="H9" s="14">
        <v>1</v>
      </c>
      <c r="I9" s="14">
        <v>0.01</v>
      </c>
      <c r="J9" s="15">
        <v>58</v>
      </c>
      <c r="K9" s="14"/>
      <c r="L9" s="14"/>
      <c r="M9" s="14"/>
    </row>
    <row r="10" spans="1:13" hidden="1">
      <c r="A10" s="15">
        <v>4</v>
      </c>
      <c r="B10" s="14" t="s">
        <v>100</v>
      </c>
      <c r="C10" s="14">
        <v>23.75</v>
      </c>
      <c r="D10" s="14">
        <v>23.7</v>
      </c>
      <c r="E10" s="14">
        <v>8</v>
      </c>
      <c r="F10" s="14">
        <v>10.25</v>
      </c>
      <c r="G10" s="14">
        <v>45.26</v>
      </c>
      <c r="H10" s="14">
        <v>1.02</v>
      </c>
      <c r="I10" s="14">
        <v>0.02</v>
      </c>
      <c r="J10" s="15">
        <v>112</v>
      </c>
      <c r="K10" s="14"/>
      <c r="L10" s="14"/>
      <c r="M10" s="14"/>
    </row>
    <row r="11" spans="1:13" hidden="1">
      <c r="A11" s="15">
        <v>5</v>
      </c>
      <c r="B11" s="14" t="s">
        <v>101</v>
      </c>
      <c r="C11" s="14">
        <v>8.9</v>
      </c>
      <c r="D11" s="14">
        <v>3.74</v>
      </c>
      <c r="E11" s="14">
        <v>8</v>
      </c>
      <c r="F11" s="14">
        <v>1</v>
      </c>
      <c r="G11" s="14">
        <v>13.35</v>
      </c>
      <c r="H11" s="14">
        <v>1</v>
      </c>
      <c r="I11" s="14">
        <v>0.01</v>
      </c>
      <c r="J11" s="15">
        <v>36</v>
      </c>
      <c r="K11" s="14"/>
      <c r="L11" s="14"/>
      <c r="M11" s="14"/>
    </row>
    <row r="12" spans="1:13" hidden="1">
      <c r="A12" s="15">
        <v>6</v>
      </c>
      <c r="B12" s="14" t="s">
        <v>102</v>
      </c>
      <c r="C12" s="14">
        <v>31.51</v>
      </c>
      <c r="D12" s="14">
        <v>17.8</v>
      </c>
      <c r="E12" s="14">
        <v>8</v>
      </c>
      <c r="F12" s="14">
        <v>10.58</v>
      </c>
      <c r="G12" s="14">
        <v>28.5</v>
      </c>
      <c r="H12" s="14">
        <v>1.6</v>
      </c>
      <c r="I12" s="14">
        <v>0.01</v>
      </c>
      <c r="J12" s="15">
        <v>98</v>
      </c>
      <c r="K12" s="14"/>
      <c r="L12" s="14"/>
      <c r="M12" s="14"/>
    </row>
    <row r="13" spans="1:13">
      <c r="A13" s="15">
        <v>1</v>
      </c>
      <c r="B13" s="16" t="s">
        <v>103</v>
      </c>
      <c r="C13" s="17">
        <v>21.43</v>
      </c>
      <c r="D13" s="18">
        <v>21.51</v>
      </c>
      <c r="E13" s="17">
        <f>13.5*1.0225</f>
        <v>13.803749999999999</v>
      </c>
      <c r="F13" s="18">
        <v>6.83</v>
      </c>
      <c r="G13" s="17">
        <f xml:space="preserve"> 4.5*4.6</f>
        <v>20.7</v>
      </c>
      <c r="H13" s="15">
        <v>1.56</v>
      </c>
      <c r="I13" s="15">
        <v>0</v>
      </c>
      <c r="J13" s="26">
        <f>C13+D13+E13+F13+G13+H13+I13</f>
        <v>85.833749999999995</v>
      </c>
      <c r="K13" s="19">
        <f>J13*0.1</f>
        <v>8.5833750000000002</v>
      </c>
      <c r="L13" s="19">
        <f>(J13+K13)*0.05</f>
        <v>4.7208562499999998</v>
      </c>
      <c r="M13" s="26">
        <f>J13+K13+L13</f>
        <v>99.137981249999996</v>
      </c>
    </row>
    <row r="14" spans="1:13">
      <c r="A14" s="15">
        <v>2</v>
      </c>
      <c r="B14" s="16" t="s">
        <v>104</v>
      </c>
      <c r="C14" s="17">
        <v>15.85</v>
      </c>
      <c r="D14" s="15">
        <v>8.85</v>
      </c>
      <c r="E14" s="17">
        <f t="shared" ref="E14:E19" si="0">13.5*1.0225</f>
        <v>13.803749999999999</v>
      </c>
      <c r="F14" s="15">
        <v>3.5</v>
      </c>
      <c r="G14" s="17">
        <f>4.5*4.6</f>
        <v>20.7</v>
      </c>
      <c r="H14" s="15">
        <v>2.23</v>
      </c>
      <c r="I14" s="15">
        <v>1.04</v>
      </c>
      <c r="J14" s="26">
        <f t="shared" ref="J14:J20" si="1">C14+D14+E14+F14+G14+H14+I14</f>
        <v>65.97375000000001</v>
      </c>
      <c r="K14" s="19">
        <f t="shared" ref="K14:K20" si="2">J14*0.1</f>
        <v>6.5973750000000013</v>
      </c>
      <c r="L14" s="19">
        <f t="shared" ref="L14:L20" si="3">(J14+K14)*0.05</f>
        <v>3.6285562500000008</v>
      </c>
      <c r="M14" s="26">
        <f t="shared" ref="M14:M20" si="4">J14+K14+L14</f>
        <v>76.199681250000012</v>
      </c>
    </row>
    <row r="15" spans="1:13">
      <c r="A15" s="15">
        <v>3</v>
      </c>
      <c r="B15" s="16" t="s">
        <v>105</v>
      </c>
      <c r="C15" s="17">
        <v>14.45</v>
      </c>
      <c r="D15" s="15">
        <v>27.35</v>
      </c>
      <c r="E15" s="17">
        <f t="shared" si="0"/>
        <v>13.803749999999999</v>
      </c>
      <c r="F15" s="15">
        <v>10.25</v>
      </c>
      <c r="G15" s="17">
        <f>8*4.6</f>
        <v>36.799999999999997</v>
      </c>
      <c r="H15" s="15">
        <v>3.26</v>
      </c>
      <c r="I15" s="15">
        <v>1.48</v>
      </c>
      <c r="J15" s="26">
        <f t="shared" si="1"/>
        <v>107.39375</v>
      </c>
      <c r="K15" s="19">
        <f t="shared" si="2"/>
        <v>10.739375000000001</v>
      </c>
      <c r="L15" s="19">
        <f t="shared" si="3"/>
        <v>5.9066562500000002</v>
      </c>
      <c r="M15" s="26">
        <f t="shared" si="4"/>
        <v>124.03978124999999</v>
      </c>
    </row>
    <row r="16" spans="1:13" ht="30">
      <c r="A16" s="15">
        <v>4</v>
      </c>
      <c r="B16" s="20" t="s">
        <v>106</v>
      </c>
      <c r="C16" s="17">
        <v>35.450000000000003</v>
      </c>
      <c r="D16" s="15">
        <v>24.68</v>
      </c>
      <c r="E16" s="17">
        <f t="shared" si="0"/>
        <v>13.803749999999999</v>
      </c>
      <c r="F16" s="15">
        <v>10.58</v>
      </c>
      <c r="G16" s="17">
        <f>8*4.6</f>
        <v>36.799999999999997</v>
      </c>
      <c r="H16" s="15">
        <v>4.55</v>
      </c>
      <c r="I16" s="15">
        <v>1.36</v>
      </c>
      <c r="J16" s="26">
        <f t="shared" si="1"/>
        <v>127.22375</v>
      </c>
      <c r="K16" s="19">
        <f t="shared" si="2"/>
        <v>12.722375</v>
      </c>
      <c r="L16" s="19">
        <f t="shared" si="3"/>
        <v>6.9973062500000003</v>
      </c>
      <c r="M16" s="26">
        <f t="shared" si="4"/>
        <v>146.94343125</v>
      </c>
    </row>
    <row r="17" spans="1:13" ht="30">
      <c r="A17" s="15">
        <v>5</v>
      </c>
      <c r="B17" s="21" t="s">
        <v>107</v>
      </c>
      <c r="C17" s="17">
        <v>1.1200000000000001</v>
      </c>
      <c r="D17" s="15">
        <v>2.52</v>
      </c>
      <c r="E17" s="17">
        <f t="shared" si="0"/>
        <v>13.803749999999999</v>
      </c>
      <c r="F17" s="15">
        <v>2.5</v>
      </c>
      <c r="G17" s="17">
        <f>3*4.6</f>
        <v>13.799999999999999</v>
      </c>
      <c r="H17" s="15">
        <v>0</v>
      </c>
      <c r="I17" s="15">
        <v>0.02</v>
      </c>
      <c r="J17" s="26">
        <f t="shared" si="1"/>
        <v>33.763750000000002</v>
      </c>
      <c r="K17" s="19">
        <f t="shared" si="2"/>
        <v>3.3763750000000003</v>
      </c>
      <c r="L17" s="19">
        <f t="shared" si="3"/>
        <v>1.8570062500000004</v>
      </c>
      <c r="M17" s="26">
        <f t="shared" si="4"/>
        <v>38.997131250000002</v>
      </c>
    </row>
    <row r="18" spans="1:13">
      <c r="A18" s="15">
        <v>6</v>
      </c>
      <c r="B18" s="16" t="s">
        <v>108</v>
      </c>
      <c r="C18" s="17">
        <f>34.72/160</f>
        <v>0.217</v>
      </c>
      <c r="D18" s="15">
        <v>3.71</v>
      </c>
      <c r="E18" s="17">
        <f t="shared" si="0"/>
        <v>13.803749999999999</v>
      </c>
      <c r="F18" s="22">
        <v>1.25</v>
      </c>
      <c r="G18" s="17">
        <f xml:space="preserve"> 1.5*4.6</f>
        <v>6.8999999999999995</v>
      </c>
      <c r="H18" s="15">
        <v>0</v>
      </c>
      <c r="I18" s="15">
        <v>0</v>
      </c>
      <c r="J18" s="26">
        <f t="shared" si="1"/>
        <v>25.880749999999999</v>
      </c>
      <c r="K18" s="19">
        <f t="shared" si="2"/>
        <v>2.5880749999999999</v>
      </c>
      <c r="L18" s="19">
        <f t="shared" si="3"/>
        <v>1.42344125</v>
      </c>
      <c r="M18" s="26">
        <f t="shared" si="4"/>
        <v>29.892266249999999</v>
      </c>
    </row>
    <row r="19" spans="1:13" ht="30">
      <c r="A19" s="18">
        <v>7</v>
      </c>
      <c r="B19" s="20" t="s">
        <v>109</v>
      </c>
      <c r="C19" s="15">
        <f>148/160</f>
        <v>0.92500000000000004</v>
      </c>
      <c r="D19" s="15">
        <v>3.25</v>
      </c>
      <c r="E19" s="17">
        <f t="shared" si="0"/>
        <v>13.803749999999999</v>
      </c>
      <c r="F19" s="15">
        <v>1.02</v>
      </c>
      <c r="G19" s="17">
        <f xml:space="preserve"> 2*4.6</f>
        <v>9.1999999999999993</v>
      </c>
      <c r="H19" s="15">
        <v>0.25</v>
      </c>
      <c r="I19" s="15">
        <v>0</v>
      </c>
      <c r="J19" s="27">
        <f t="shared" si="1"/>
        <v>28.448749999999997</v>
      </c>
      <c r="K19" s="19">
        <f t="shared" si="2"/>
        <v>2.844875</v>
      </c>
      <c r="L19" s="19">
        <f t="shared" si="3"/>
        <v>1.56468125</v>
      </c>
      <c r="M19" s="26">
        <f t="shared" si="4"/>
        <v>32.858306249999998</v>
      </c>
    </row>
    <row r="20" spans="1:13" s="1" customFormat="1">
      <c r="A20" s="15">
        <v>8</v>
      </c>
      <c r="B20" s="15" t="s">
        <v>141</v>
      </c>
      <c r="C20" s="15">
        <v>0</v>
      </c>
      <c r="D20" s="15">
        <v>9.5</v>
      </c>
      <c r="E20" s="15">
        <v>13.8</v>
      </c>
      <c r="F20" s="15">
        <v>5.5</v>
      </c>
      <c r="G20" s="17">
        <f xml:space="preserve"> 5*4.6</f>
        <v>23</v>
      </c>
      <c r="H20" s="15">
        <v>0</v>
      </c>
      <c r="I20" s="15">
        <v>0</v>
      </c>
      <c r="J20" s="27">
        <f t="shared" si="1"/>
        <v>51.8</v>
      </c>
      <c r="K20" s="17">
        <f t="shared" si="2"/>
        <v>5.18</v>
      </c>
      <c r="L20" s="17">
        <f t="shared" si="3"/>
        <v>2.8490000000000002</v>
      </c>
      <c r="M20" s="26">
        <f t="shared" si="4"/>
        <v>59.828999999999994</v>
      </c>
    </row>
    <row r="22" spans="1:13">
      <c r="B22" s="35" t="s">
        <v>144</v>
      </c>
      <c r="I22" s="49" t="s">
        <v>145</v>
      </c>
      <c r="J22" s="49"/>
    </row>
    <row r="23" spans="1:13">
      <c r="B23" s="35" t="s">
        <v>146</v>
      </c>
      <c r="I23" s="49" t="s">
        <v>147</v>
      </c>
      <c r="J23" s="49"/>
    </row>
    <row r="24" spans="1:13">
      <c r="E24" s="49" t="s">
        <v>148</v>
      </c>
      <c r="F24" s="49"/>
      <c r="G24" s="49"/>
    </row>
    <row r="25" spans="1:13">
      <c r="E25" s="49" t="s">
        <v>149</v>
      </c>
      <c r="F25" s="49"/>
      <c r="G25" s="49"/>
    </row>
  </sheetData>
  <mergeCells count="5">
    <mergeCell ref="I23:J23"/>
    <mergeCell ref="E24:G24"/>
    <mergeCell ref="E25:G25"/>
    <mergeCell ref="I22:J22"/>
    <mergeCell ref="C3:J3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ANEXA 1</vt:lpstr>
      <vt:lpstr>TARIFE  UTILAJE</vt:lpstr>
      <vt:lpstr>'ANEXA 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2018-04-10T09:42:06Z</dcterms:modified>
</cp:coreProperties>
</file>